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FIL3\Profile Skoleafdelingen$\dr05028\Desktop\"/>
    </mc:Choice>
  </mc:AlternateContent>
  <xr:revisionPtr revIDLastSave="0" documentId="8_{473522F9-7014-428B-8E0E-51EE4A1FB151}" xr6:coauthVersionLast="44" xr6:coauthVersionMax="44" xr10:uidLastSave="{00000000-0000-0000-0000-000000000000}"/>
  <bookViews>
    <workbookView xWindow="2928" yWindow="2928" windowWidth="17280" windowHeight="9024" xr2:uid="{00000000-000D-0000-FFFF-FFFF00000000}"/>
    <workbookView xWindow="2928" yWindow="2928" windowWidth="17280" windowHeight="9024" xr2:uid="{00000000-000D-0000-FFFF-FFFF01000000}"/>
  </bookViews>
  <sheets>
    <sheet name="Scorekort" sheetId="1" r:id="rId1"/>
    <sheet name="Ark2" sheetId="2" state="hidden" r:id="rId2"/>
    <sheet name="Ark3" sheetId="3" state="hidden" r:id="rId3"/>
    <sheet name="Ark1" sheetId="4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Q48" i="1" l="1"/>
  <c r="P48" i="1"/>
  <c r="L48" i="1"/>
  <c r="Q37" i="1"/>
  <c r="P37" i="1"/>
  <c r="L37" i="1"/>
  <c r="Q24" i="1"/>
  <c r="P24" i="1"/>
  <c r="L24" i="1"/>
  <c r="Q13" i="1"/>
  <c r="P13" i="1"/>
  <c r="L13" i="1"/>
  <c r="H48" i="1"/>
  <c r="G48" i="1"/>
  <c r="C48" i="1"/>
  <c r="H37" i="1"/>
  <c r="G37" i="1"/>
  <c r="C37" i="1"/>
  <c r="B2" i="1"/>
  <c r="H1" i="1" s="1"/>
  <c r="B2" i="2" s="1"/>
  <c r="C13" i="1"/>
  <c r="G13" i="1"/>
  <c r="H13" i="1"/>
  <c r="C24" i="1"/>
  <c r="G24" i="1"/>
  <c r="H24" i="1"/>
  <c r="A6" i="2" l="1"/>
  <c r="D6" i="2" s="1"/>
  <c r="O34" i="1" l="1"/>
  <c r="N34" i="1" s="1"/>
  <c r="O40" i="1"/>
  <c r="N40" i="1" s="1"/>
  <c r="F10" i="1"/>
  <c r="E10" i="1" s="1"/>
  <c r="O32" i="1"/>
  <c r="N32" i="1" s="1"/>
  <c r="F42" i="1"/>
  <c r="E42" i="1" s="1"/>
  <c r="F44" i="1"/>
  <c r="E44" i="1" s="1"/>
  <c r="F45" i="1"/>
  <c r="E45" i="1" s="1"/>
  <c r="O8" i="1"/>
  <c r="N8" i="1" s="1"/>
  <c r="F19" i="1"/>
  <c r="E19" i="1" s="1"/>
  <c r="F22" i="1"/>
  <c r="E22" i="1" s="1"/>
  <c r="O12" i="1"/>
  <c r="N12" i="1" s="1"/>
  <c r="F47" i="1"/>
  <c r="E47" i="1" s="1"/>
  <c r="O35" i="1"/>
  <c r="N35" i="1" s="1"/>
  <c r="F39" i="1"/>
  <c r="F23" i="1"/>
  <c r="E23" i="1" s="1"/>
  <c r="F41" i="1"/>
  <c r="E41" i="1" s="1"/>
  <c r="O5" i="1"/>
  <c r="N5" i="1" s="1"/>
  <c r="F46" i="1"/>
  <c r="E46" i="1" s="1"/>
  <c r="F43" i="1"/>
  <c r="E43" i="1" s="1"/>
  <c r="O18" i="1"/>
  <c r="N18" i="1" s="1"/>
  <c r="F21" i="1"/>
  <c r="E21" i="1" s="1"/>
  <c r="O11" i="1"/>
  <c r="N11" i="1" s="1"/>
  <c r="O16" i="1"/>
  <c r="N16" i="1" s="1"/>
  <c r="F6" i="1"/>
  <c r="E6" i="1" s="1"/>
  <c r="F17" i="1"/>
  <c r="E17" i="1" s="1"/>
  <c r="F20" i="1"/>
  <c r="E20" i="1" s="1"/>
  <c r="O15" i="1"/>
  <c r="F35" i="1"/>
  <c r="E35" i="1" s="1"/>
  <c r="F36" i="1"/>
  <c r="E36" i="1" s="1"/>
  <c r="O43" i="1"/>
  <c r="N43" i="1" s="1"/>
  <c r="F4" i="1"/>
  <c r="O28" i="1"/>
  <c r="O39" i="1"/>
  <c r="F28" i="1"/>
  <c r="F33" i="1"/>
  <c r="E33" i="1" s="1"/>
  <c r="O7" i="1"/>
  <c r="N7" i="1" s="1"/>
  <c r="O41" i="1"/>
  <c r="N41" i="1" s="1"/>
  <c r="O19" i="1"/>
  <c r="N19" i="1" s="1"/>
  <c r="O22" i="1"/>
  <c r="N22" i="1" s="1"/>
  <c r="F31" i="1"/>
  <c r="E31" i="1" s="1"/>
  <c r="F30" i="1"/>
  <c r="E30" i="1" s="1"/>
  <c r="O23" i="1"/>
  <c r="N23" i="1" s="1"/>
  <c r="F34" i="1"/>
  <c r="E34" i="1" s="1"/>
  <c r="F15" i="1"/>
  <c r="F7" i="1"/>
  <c r="E7" i="1" s="1"/>
  <c r="O36" i="1"/>
  <c r="N36" i="1" s="1"/>
  <c r="O44" i="1"/>
  <c r="N44" i="1" s="1"/>
  <c r="O4" i="1"/>
  <c r="O20" i="1"/>
  <c r="N20" i="1" s="1"/>
  <c r="O47" i="1"/>
  <c r="N47" i="1" s="1"/>
  <c r="F32" i="1"/>
  <c r="E32" i="1" s="1"/>
  <c r="F16" i="1"/>
  <c r="E16" i="1" s="1"/>
  <c r="O21" i="1"/>
  <c r="N21" i="1" s="1"/>
  <c r="O33" i="1"/>
  <c r="N33" i="1" s="1"/>
  <c r="F40" i="1"/>
  <c r="E40" i="1" s="1"/>
  <c r="O10" i="1"/>
  <c r="N10" i="1" s="1"/>
  <c r="O6" i="1"/>
  <c r="N6" i="1" s="1"/>
  <c r="O29" i="1"/>
  <c r="N29" i="1" s="1"/>
  <c r="O45" i="1"/>
  <c r="N45" i="1" s="1"/>
  <c r="F8" i="1"/>
  <c r="E8" i="1" s="1"/>
  <c r="F29" i="1"/>
  <c r="E29" i="1" s="1"/>
  <c r="O17" i="1"/>
  <c r="N17" i="1" s="1"/>
  <c r="F9" i="1"/>
  <c r="E9" i="1" s="1"/>
  <c r="F11" i="1"/>
  <c r="E11" i="1" s="1"/>
  <c r="F5" i="1"/>
  <c r="E5" i="1" s="1"/>
  <c r="O42" i="1"/>
  <c r="N42" i="1" s="1"/>
  <c r="F12" i="1"/>
  <c r="E12" i="1" s="1"/>
  <c r="O30" i="1"/>
  <c r="N30" i="1" s="1"/>
  <c r="O31" i="1"/>
  <c r="N31" i="1" s="1"/>
  <c r="F18" i="1"/>
  <c r="E18" i="1" s="1"/>
  <c r="O9" i="1"/>
  <c r="N9" i="1" s="1"/>
  <c r="O46" i="1"/>
  <c r="N46" i="1" s="1"/>
  <c r="F24" i="1" l="1"/>
  <c r="E15" i="1"/>
  <c r="N28" i="1"/>
  <c r="O37" i="1"/>
  <c r="F13" i="1"/>
  <c r="E28" i="1"/>
  <c r="F37" i="1"/>
  <c r="F48" i="1"/>
  <c r="E39" i="1"/>
  <c r="O13" i="1"/>
  <c r="N4" i="1"/>
  <c r="N15" i="1"/>
  <c r="O24" i="1"/>
  <c r="O48" i="1"/>
  <c r="N39" i="1"/>
</calcChain>
</file>

<file path=xl/sharedStrings.xml><?xml version="1.0" encoding="utf-8"?>
<sst xmlns="http://schemas.openxmlformats.org/spreadsheetml/2006/main" count="79" uniqueCount="29">
  <si>
    <t>h</t>
  </si>
  <si>
    <t>Hcp</t>
  </si>
  <si>
    <t>SpH:</t>
  </si>
  <si>
    <t>Bane</t>
  </si>
  <si>
    <t>Par</t>
  </si>
  <si>
    <t>Nøgle</t>
  </si>
  <si>
    <t>P.par</t>
  </si>
  <si>
    <t>Slag</t>
  </si>
  <si>
    <t>Point</t>
  </si>
  <si>
    <t>"h" for herre</t>
  </si>
  <si>
    <t>"d" for dame</t>
  </si>
  <si>
    <t>Handicap noteres i F1</t>
  </si>
  <si>
    <t>og resten skulle gerne</t>
  </si>
  <si>
    <t>Ud</t>
  </si>
  <si>
    <t>komme automatisk</t>
  </si>
  <si>
    <t>P.par er banens</t>
  </si>
  <si>
    <t xml:space="preserve">par incl. dine </t>
  </si>
  <si>
    <t>tildelte pinde</t>
  </si>
  <si>
    <t>Ind</t>
  </si>
  <si>
    <t>Antal huller</t>
  </si>
  <si>
    <t>d</t>
  </si>
  <si>
    <t>Antal hele pinde pr. hul:</t>
  </si>
  <si>
    <t>Pinde herudover:</t>
  </si>
  <si>
    <t>Herre</t>
  </si>
  <si>
    <t>Dame</t>
  </si>
  <si>
    <t>I</t>
  </si>
  <si>
    <t>II</t>
  </si>
  <si>
    <t>III</t>
  </si>
  <si>
    <t>IIII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</si>
</sst>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5" fillId="0" borderId="0" xfId="0" applyFont="1"/>
    <xf numFmtId="0" fontId="1" fillId="2" borderId="0" xfId="0" applyFont="1" applyFill="1" applyBorder="1" applyAlignment="1" applyProtection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Border="1"/>
    <xf numFmtId="0" fontId="1" fillId="0" borderId="8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8"/>
  <sheetViews>
    <sheetView tabSelected="1" workbookViewId="0">
      <selection activeCell="F4" sqref="F4"/>
    </sheetView>
    <sheetView tabSelected="1" workbookViewId="1">
      <selection activeCell="S8" sqref="S8"/>
    </sheetView>
  </sheetViews>
  <sheetFormatPr defaultRowHeight="15" customHeight="1" x14ac:dyDescent="0.25"/>
  <cols>
    <col min="1" max="1" width="2.44140625" customWidth="1"/>
    <col min="2" max="2" width="5.44140625" customWidth="1"/>
    <col min="3" max="3" width="4.44140625" customWidth="1"/>
    <col min="4" max="4" width="5.5546875" customWidth="1"/>
    <col min="5" max="5" width="4.44140625" customWidth="1"/>
    <col min="6" max="6" width="6" customWidth="1"/>
    <col min="7" max="8" width="5.44140625" customWidth="1"/>
    <col min="9" max="9" width="0.44140625" customWidth="1"/>
    <col min="10" max="10" width="18.44140625" customWidth="1"/>
    <col min="11" max="11" width="5.44140625" style="27" customWidth="1"/>
    <col min="12" max="12" width="4.44140625" style="27" customWidth="1"/>
    <col min="13" max="13" width="6" customWidth="1"/>
    <col min="14" max="14" width="4.5546875" customWidth="1"/>
    <col min="15" max="15" width="5.5546875" customWidth="1"/>
    <col min="16" max="16" width="5" customWidth="1"/>
    <col min="17" max="17" width="5.44140625" customWidth="1"/>
  </cols>
  <sheetData>
    <row r="1" spans="2:17" ht="15" customHeight="1" thickBot="1" x14ac:dyDescent="0.3">
      <c r="B1" s="33" t="s">
        <v>0</v>
      </c>
      <c r="C1" s="6" t="s">
        <v>1</v>
      </c>
      <c r="F1" s="33">
        <v>25</v>
      </c>
      <c r="G1" s="20" t="s">
        <v>2</v>
      </c>
      <c r="H1" s="2">
        <f>IF(B2=1,VLOOKUP(F1,'Ark3'!A1:B55,2),IF(B2=2,VLOOKUP(F1,'Ark3'!C1:D58,2)," "))</f>
        <v>25</v>
      </c>
      <c r="I1" s="9"/>
    </row>
    <row r="2" spans="2:17" ht="15" hidden="1" customHeight="1" thickBot="1" x14ac:dyDescent="0.3">
      <c r="B2" s="12">
        <f>VLOOKUP(B1,'Ark2'!G1:H2,2,FALSE)</f>
        <v>1</v>
      </c>
      <c r="C2" s="6"/>
      <c r="D2" s="1"/>
      <c r="E2" s="1"/>
      <c r="F2" s="12"/>
      <c r="G2" s="1"/>
      <c r="H2" s="9"/>
      <c r="I2" s="9"/>
      <c r="J2" s="9"/>
    </row>
    <row r="3" spans="2:17" s="7" customFormat="1" ht="15" customHeight="1" thickBot="1" x14ac:dyDescent="0.3">
      <c r="B3" s="21" t="s">
        <v>3</v>
      </c>
      <c r="C3" s="10" t="s">
        <v>4</v>
      </c>
      <c r="D3" s="10" t="s">
        <v>5</v>
      </c>
      <c r="E3" s="10"/>
      <c r="F3" s="10" t="s">
        <v>6</v>
      </c>
      <c r="G3" s="10" t="s">
        <v>7</v>
      </c>
      <c r="H3" s="10" t="s">
        <v>8</v>
      </c>
      <c r="K3" s="21" t="s">
        <v>3</v>
      </c>
      <c r="L3" s="10" t="s">
        <v>4</v>
      </c>
      <c r="M3" s="10" t="s">
        <v>5</v>
      </c>
      <c r="N3" s="10"/>
      <c r="O3" s="10" t="s">
        <v>6</v>
      </c>
      <c r="P3" s="10" t="s">
        <v>7</v>
      </c>
      <c r="Q3" s="10" t="s">
        <v>8</v>
      </c>
    </row>
    <row r="4" spans="2:17" ht="15" customHeight="1" thickBot="1" x14ac:dyDescent="0.35">
      <c r="B4" s="14">
        <v>1</v>
      </c>
      <c r="C4" s="15">
        <v>5</v>
      </c>
      <c r="D4" s="15">
        <v>5</v>
      </c>
      <c r="E4" s="15" t="str">
        <f>VLOOKUP(F4-C4,'Ark1'!$A$1:$B$4,2)</f>
        <v>II</v>
      </c>
      <c r="F4" s="22">
        <f>IF(D4&lt;'Ark2'!$D$6+1,'Ark2'!$A$6+1+C4,'Ark2'!$A$6+C4)</f>
        <v>7</v>
      </c>
      <c r="G4" s="30"/>
      <c r="H4" s="30"/>
      <c r="J4" s="13"/>
      <c r="K4" s="14">
        <v>1</v>
      </c>
      <c r="L4" s="15">
        <v>5</v>
      </c>
      <c r="M4" s="15">
        <v>5</v>
      </c>
      <c r="N4" s="15" t="str">
        <f>VLOOKUP(O4-L4,'Ark1'!$A$1:$B$4,2)</f>
        <v>II</v>
      </c>
      <c r="O4" s="22">
        <f>IF(M4&lt;'Ark2'!$D$6+1,'Ark2'!$A$6+1+L4,'Ark2'!$A$6+L4)</f>
        <v>7</v>
      </c>
      <c r="P4" s="30"/>
      <c r="Q4" s="30"/>
    </row>
    <row r="5" spans="2:17" s="7" customFormat="1" ht="15" customHeight="1" thickBot="1" x14ac:dyDescent="0.35">
      <c r="B5" s="14">
        <v>2</v>
      </c>
      <c r="C5" s="15">
        <v>3</v>
      </c>
      <c r="D5" s="15">
        <v>15</v>
      </c>
      <c r="E5" s="15" t="str">
        <f>VLOOKUP(F5-C5,'Ark1'!$A$1:$B$4,2)</f>
        <v>I</v>
      </c>
      <c r="F5" s="22">
        <f>IF(D5&lt;'Ark2'!$D$6+1,'Ark2'!$A$6+1+C5,'Ark2'!$A$6+C5)</f>
        <v>4</v>
      </c>
      <c r="G5" s="29"/>
      <c r="H5" s="29"/>
      <c r="I5"/>
      <c r="J5" s="19"/>
      <c r="K5" s="14">
        <v>2</v>
      </c>
      <c r="L5" s="15">
        <v>3</v>
      </c>
      <c r="M5" s="15">
        <v>15</v>
      </c>
      <c r="N5" s="15" t="str">
        <f>VLOOKUP(O5-L5,'Ark1'!$A$1:$B$4,2)</f>
        <v>I</v>
      </c>
      <c r="O5" s="22">
        <f>IF(M5&lt;'Ark2'!$D$6+1,'Ark2'!$A$6+1+L5,'Ark2'!$A$6+L5)</f>
        <v>4</v>
      </c>
      <c r="P5" s="29"/>
      <c r="Q5" s="29"/>
    </row>
    <row r="6" spans="2:17" s="7" customFormat="1" ht="15" customHeight="1" thickBot="1" x14ac:dyDescent="0.35">
      <c r="B6" s="14">
        <v>3</v>
      </c>
      <c r="C6" s="15">
        <v>4</v>
      </c>
      <c r="D6" s="15">
        <v>9</v>
      </c>
      <c r="E6" s="15" t="str">
        <f>VLOOKUP(F6-C6,'Ark1'!$A$1:$B$4,2)</f>
        <v>I</v>
      </c>
      <c r="F6" s="22">
        <f>IF(D6&lt;'Ark2'!$D$6+1,'Ark2'!$A$6+1+C6,'Ark2'!$A$6+C6)</f>
        <v>5</v>
      </c>
      <c r="G6" s="29"/>
      <c r="H6" s="29"/>
      <c r="I6"/>
      <c r="J6" s="11" t="s">
        <v>9</v>
      </c>
      <c r="K6" s="14">
        <v>3</v>
      </c>
      <c r="L6" s="15">
        <v>4</v>
      </c>
      <c r="M6" s="15">
        <v>9</v>
      </c>
      <c r="N6" s="15" t="str">
        <f>VLOOKUP(O6-L6,'Ark1'!$A$1:$B$4,2)</f>
        <v>I</v>
      </c>
      <c r="O6" s="22">
        <f>IF(M6&lt;'Ark2'!$D$6+1,'Ark2'!$A$6+1+L6,'Ark2'!$A$6+L6)</f>
        <v>5</v>
      </c>
      <c r="P6" s="29"/>
      <c r="Q6" s="29"/>
    </row>
    <row r="7" spans="2:17" s="7" customFormat="1" ht="15" customHeight="1" thickBot="1" x14ac:dyDescent="0.35">
      <c r="B7" s="14">
        <v>4</v>
      </c>
      <c r="C7" s="15">
        <v>5</v>
      </c>
      <c r="D7" s="15">
        <v>1</v>
      </c>
      <c r="E7" s="15" t="str">
        <f>VLOOKUP(F7-C7,'Ark1'!$A$1:$B$4,2)</f>
        <v>II</v>
      </c>
      <c r="F7" s="22">
        <f>IF(D7&lt;'Ark2'!$D$6+1,'Ark2'!$A$6+1+C7,'Ark2'!$A$6+C7)</f>
        <v>7</v>
      </c>
      <c r="G7" s="29"/>
      <c r="H7" s="29"/>
      <c r="I7"/>
      <c r="J7" s="11" t="s">
        <v>10</v>
      </c>
      <c r="K7" s="14">
        <v>4</v>
      </c>
      <c r="L7" s="15">
        <v>5</v>
      </c>
      <c r="M7" s="15">
        <v>1</v>
      </c>
      <c r="N7" s="15" t="str">
        <f>VLOOKUP(O7-L7,'Ark1'!$A$1:$B$4,2)</f>
        <v>II</v>
      </c>
      <c r="O7" s="22">
        <f>IF(M7&lt;'Ark2'!$D$6+1,'Ark2'!$A$6+1+L7,'Ark2'!$A$6+L7)</f>
        <v>7</v>
      </c>
      <c r="P7" s="29"/>
      <c r="Q7" s="29"/>
    </row>
    <row r="8" spans="2:17" ht="15" customHeight="1" thickBot="1" x14ac:dyDescent="0.35">
      <c r="B8" s="14">
        <v>5</v>
      </c>
      <c r="C8" s="15">
        <v>4</v>
      </c>
      <c r="D8" s="15">
        <v>13</v>
      </c>
      <c r="E8" s="15" t="str">
        <f>VLOOKUP(F8-C8,'Ark1'!$A$1:$B$4,2)</f>
        <v>I</v>
      </c>
      <c r="F8" s="22">
        <f>IF(D8&lt;'Ark2'!$D$6+1,'Ark2'!$A$6+1+C8,'Ark2'!$A$6+C8)</f>
        <v>5</v>
      </c>
      <c r="G8" s="29"/>
      <c r="H8" s="29"/>
      <c r="J8" s="11"/>
      <c r="K8" s="14">
        <v>5</v>
      </c>
      <c r="L8" s="15">
        <v>4</v>
      </c>
      <c r="M8" s="15">
        <v>13</v>
      </c>
      <c r="N8" s="15" t="str">
        <f>VLOOKUP(O8-L8,'Ark1'!$A$1:$B$4,2)</f>
        <v>I</v>
      </c>
      <c r="O8" s="22">
        <f>IF(M8&lt;'Ark2'!$D$6+1,'Ark2'!$A$6+1+L8,'Ark2'!$A$6+L8)</f>
        <v>5</v>
      </c>
      <c r="P8" s="29"/>
      <c r="Q8" s="29"/>
    </row>
    <row r="9" spans="2:17" ht="15" customHeight="1" thickBot="1" x14ac:dyDescent="0.35">
      <c r="B9" s="14">
        <v>6</v>
      </c>
      <c r="C9" s="15">
        <v>3</v>
      </c>
      <c r="D9" s="15">
        <v>17</v>
      </c>
      <c r="E9" s="15" t="str">
        <f>VLOOKUP(F9-C9,'Ark1'!$A$1:$B$4,2)</f>
        <v>I</v>
      </c>
      <c r="F9" s="22">
        <f>IF(D9&lt;'Ark2'!$D$6+1,'Ark2'!$A$6+1+C9,'Ark2'!$A$6+C9)</f>
        <v>4</v>
      </c>
      <c r="G9" s="29"/>
      <c r="H9" s="29"/>
      <c r="J9" s="11"/>
      <c r="K9" s="14">
        <v>6</v>
      </c>
      <c r="L9" s="15">
        <v>3</v>
      </c>
      <c r="M9" s="15">
        <v>17</v>
      </c>
      <c r="N9" s="15" t="str">
        <f>VLOOKUP(O9-L9,'Ark1'!$A$1:$B$4,2)</f>
        <v>I</v>
      </c>
      <c r="O9" s="22">
        <f>IF(M9&lt;'Ark2'!$D$6+1,'Ark2'!$A$6+1+L9,'Ark2'!$A$6+L9)</f>
        <v>4</v>
      </c>
      <c r="P9" s="29"/>
      <c r="Q9" s="29"/>
    </row>
    <row r="10" spans="2:17" ht="15" customHeight="1" thickBot="1" x14ac:dyDescent="0.35">
      <c r="B10" s="14">
        <v>7</v>
      </c>
      <c r="C10" s="15">
        <v>4</v>
      </c>
      <c r="D10" s="15">
        <v>7</v>
      </c>
      <c r="E10" s="15" t="str">
        <f>VLOOKUP(F10-C10,'Ark1'!$A$1:$B$4,2)</f>
        <v>II</v>
      </c>
      <c r="F10" s="22">
        <f>IF(D10&lt;'Ark2'!$D$6+1,'Ark2'!$A$6+1+C10,'Ark2'!$A$6+C10)</f>
        <v>6</v>
      </c>
      <c r="G10" s="29"/>
      <c r="H10" s="29"/>
      <c r="J10" s="11"/>
      <c r="K10" s="14">
        <v>7</v>
      </c>
      <c r="L10" s="15">
        <v>4</v>
      </c>
      <c r="M10" s="15">
        <v>7</v>
      </c>
      <c r="N10" s="15" t="str">
        <f>VLOOKUP(O10-L10,'Ark1'!$A$1:$B$4,2)</f>
        <v>II</v>
      </c>
      <c r="O10" s="22">
        <f>IF(M10&lt;'Ark2'!$D$6+1,'Ark2'!$A$6+1+L10,'Ark2'!$A$6+L10)</f>
        <v>6</v>
      </c>
      <c r="P10" s="29"/>
      <c r="Q10" s="29"/>
    </row>
    <row r="11" spans="2:17" ht="15" customHeight="1" thickBot="1" x14ac:dyDescent="0.35">
      <c r="B11" s="14">
        <v>8</v>
      </c>
      <c r="C11" s="15">
        <v>4</v>
      </c>
      <c r="D11" s="15">
        <v>3</v>
      </c>
      <c r="E11" s="15" t="str">
        <f>VLOOKUP(F11-C11,'Ark1'!$A$1:$B$4,2)</f>
        <v>II</v>
      </c>
      <c r="F11" s="22">
        <f>IF(D11&lt;'Ark2'!$D$6+1,'Ark2'!$A$6+1+C11,'Ark2'!$A$6+C11)</f>
        <v>6</v>
      </c>
      <c r="G11" s="29"/>
      <c r="H11" s="29"/>
      <c r="J11" s="19" t="s">
        <v>11</v>
      </c>
      <c r="K11" s="14">
        <v>8</v>
      </c>
      <c r="L11" s="15">
        <v>4</v>
      </c>
      <c r="M11" s="15">
        <v>3</v>
      </c>
      <c r="N11" s="15" t="str">
        <f>VLOOKUP(O11-L11,'Ark1'!$A$1:$B$4,2)</f>
        <v>II</v>
      </c>
      <c r="O11" s="22">
        <f>IF(M11&lt;'Ark2'!$D$6+1,'Ark2'!$A$6+1+L11,'Ark2'!$A$6+L11)</f>
        <v>6</v>
      </c>
      <c r="P11" s="29"/>
      <c r="Q11" s="29"/>
    </row>
    <row r="12" spans="2:17" ht="15" customHeight="1" thickBot="1" x14ac:dyDescent="0.35">
      <c r="B12" s="14">
        <v>9</v>
      </c>
      <c r="C12" s="15">
        <v>4</v>
      </c>
      <c r="D12" s="15">
        <v>11</v>
      </c>
      <c r="E12" s="15" t="str">
        <f>VLOOKUP(F12-C12,'Ark1'!$A$1:$B$4,2)</f>
        <v>I</v>
      </c>
      <c r="F12" s="22">
        <f>IF(D12&lt;'Ark2'!$D$6+1,'Ark2'!$A$6+1+C12,'Ark2'!$A$6+C12)</f>
        <v>5</v>
      </c>
      <c r="G12" s="29"/>
      <c r="H12" s="29"/>
      <c r="J12" s="19" t="s">
        <v>12</v>
      </c>
      <c r="K12" s="14">
        <v>9</v>
      </c>
      <c r="L12" s="15">
        <v>4</v>
      </c>
      <c r="M12" s="15">
        <v>11</v>
      </c>
      <c r="N12" s="15" t="str">
        <f>VLOOKUP(O12-L12,'Ark1'!$A$1:$B$4,2)</f>
        <v>I</v>
      </c>
      <c r="O12" s="22">
        <f>IF(M12&lt;'Ark2'!$D$6+1,'Ark2'!$A$6+1+L12,'Ark2'!$A$6+L12)</f>
        <v>5</v>
      </c>
      <c r="P12" s="29"/>
      <c r="Q12" s="29"/>
    </row>
    <row r="13" spans="2:17" s="7" customFormat="1" ht="15" customHeight="1" thickBot="1" x14ac:dyDescent="0.3">
      <c r="B13" s="14" t="s">
        <v>13</v>
      </c>
      <c r="C13" s="15">
        <f>SUM(C4:C12)</f>
        <v>36</v>
      </c>
      <c r="D13" s="15"/>
      <c r="E13" s="15"/>
      <c r="F13" s="15">
        <f>SUM(F4:F12)</f>
        <v>49</v>
      </c>
      <c r="G13" s="31" t="str">
        <f>IF(SUM(G4:G12)&gt;1,SUM(G4:G12)," ")</f>
        <v xml:space="preserve"> </v>
      </c>
      <c r="H13" s="31" t="str">
        <f>IF(SUM(H4:H12)&gt;1,SUM(H4:H12)," ")</f>
        <v xml:space="preserve"> </v>
      </c>
      <c r="J13" s="19" t="s">
        <v>14</v>
      </c>
      <c r="K13" s="14" t="s">
        <v>13</v>
      </c>
      <c r="L13" s="15">
        <f>SUM(L4:L12)</f>
        <v>36</v>
      </c>
      <c r="M13" s="15"/>
      <c r="N13" s="15"/>
      <c r="O13" s="15">
        <f>SUM(O4:O12)</f>
        <v>49</v>
      </c>
      <c r="P13" s="31" t="str">
        <f>IF(SUM(P4:P12)&gt;1,SUM(P4:P12)," ")</f>
        <v xml:space="preserve"> </v>
      </c>
      <c r="Q13" s="31" t="str">
        <f>IF(SUM(Q4:Q12)&gt;1,SUM(Q4:Q12)," ")</f>
        <v xml:space="preserve"> </v>
      </c>
    </row>
    <row r="14" spans="2:17" s="7" customFormat="1" ht="15" customHeight="1" thickBot="1" x14ac:dyDescent="0.35">
      <c r="B14" s="10" t="s">
        <v>3</v>
      </c>
      <c r="C14" s="10" t="s">
        <v>4</v>
      </c>
      <c r="D14" s="10" t="s">
        <v>5</v>
      </c>
      <c r="E14" s="10"/>
      <c r="F14" s="10" t="s">
        <v>6</v>
      </c>
      <c r="G14" s="32" t="s">
        <v>7</v>
      </c>
      <c r="H14" s="32" t="s">
        <v>8</v>
      </c>
      <c r="J14" s="11"/>
      <c r="K14" s="10" t="s">
        <v>3</v>
      </c>
      <c r="L14" s="10" t="s">
        <v>4</v>
      </c>
      <c r="M14" s="10" t="s">
        <v>5</v>
      </c>
      <c r="N14" s="10"/>
      <c r="O14" s="10" t="s">
        <v>6</v>
      </c>
      <c r="P14" s="32" t="s">
        <v>7</v>
      </c>
      <c r="Q14" s="32" t="s">
        <v>8</v>
      </c>
    </row>
    <row r="15" spans="2:17" ht="15" customHeight="1" thickBot="1" x14ac:dyDescent="0.35">
      <c r="B15" s="16">
        <v>10</v>
      </c>
      <c r="C15" s="15">
        <v>4</v>
      </c>
      <c r="D15" s="3">
        <v>6</v>
      </c>
      <c r="E15" s="15" t="str">
        <f>VLOOKUP(F15-C15,'Ark1'!$A$1:$B$4,2)</f>
        <v>II</v>
      </c>
      <c r="F15" s="4">
        <f>IF(D15&lt;'Ark2'!$D$6+1,'Ark2'!$A$6+1+C15,'Ark2'!$A$6+C15)</f>
        <v>6</v>
      </c>
      <c r="G15" s="30"/>
      <c r="H15" s="30"/>
      <c r="I15" s="5"/>
      <c r="J15" s="4"/>
      <c r="K15" s="16">
        <v>10</v>
      </c>
      <c r="L15" s="15">
        <v>4</v>
      </c>
      <c r="M15" s="3">
        <v>6</v>
      </c>
      <c r="N15" s="15" t="str">
        <f>VLOOKUP(O15-L15,'Ark1'!$A$1:$B$4,2)</f>
        <v>II</v>
      </c>
      <c r="O15" s="4">
        <f>IF(M15&lt;'Ark2'!$D$6+1,'Ark2'!$A$6+1+L15,'Ark2'!$A$6+L15)</f>
        <v>6</v>
      </c>
      <c r="P15" s="30"/>
      <c r="Q15" s="30"/>
    </row>
    <row r="16" spans="2:17" ht="15" customHeight="1" thickBot="1" x14ac:dyDescent="0.35">
      <c r="B16" s="16">
        <v>11</v>
      </c>
      <c r="C16" s="15">
        <v>3</v>
      </c>
      <c r="D16" s="3">
        <v>16</v>
      </c>
      <c r="E16" s="15" t="str">
        <f>VLOOKUP(F16-C16,'Ark1'!$A$1:$B$4,2)</f>
        <v>I</v>
      </c>
      <c r="F16" s="4">
        <f>IF(D16&lt;'Ark2'!$D$6+1,'Ark2'!$A$6+1+C16,'Ark2'!$A$6+C16)</f>
        <v>4</v>
      </c>
      <c r="G16" s="29"/>
      <c r="H16" s="29"/>
      <c r="I16" s="5"/>
      <c r="J16" s="5"/>
      <c r="K16" s="16">
        <v>11</v>
      </c>
      <c r="L16" s="15">
        <v>3</v>
      </c>
      <c r="M16" s="3">
        <v>16</v>
      </c>
      <c r="N16" s="15" t="str">
        <f>VLOOKUP(O16-L16,'Ark1'!$A$1:$B$4,2)</f>
        <v>I</v>
      </c>
      <c r="O16" s="4">
        <f>IF(M16&lt;'Ark2'!$D$6+1,'Ark2'!$A$6+1+L16,'Ark2'!$A$6+L16)</f>
        <v>4</v>
      </c>
      <c r="P16" s="29"/>
      <c r="Q16" s="29"/>
    </row>
    <row r="17" spans="2:17" ht="15" customHeight="1" thickBot="1" x14ac:dyDescent="0.35">
      <c r="B17" s="16">
        <v>12</v>
      </c>
      <c r="C17" s="15">
        <v>4</v>
      </c>
      <c r="D17" s="3">
        <v>10</v>
      </c>
      <c r="E17" s="15" t="str">
        <f>VLOOKUP(F17-C17,'Ark1'!$A$1:$B$4,2)</f>
        <v>I</v>
      </c>
      <c r="F17" s="4">
        <f>IF(D17&lt;'Ark2'!$D$6+1,'Ark2'!$A$6+1+C17,'Ark2'!$A$6+C17)</f>
        <v>5</v>
      </c>
      <c r="G17" s="29"/>
      <c r="H17" s="29"/>
      <c r="I17" s="5"/>
      <c r="J17" s="5"/>
      <c r="K17" s="16">
        <v>12</v>
      </c>
      <c r="L17" s="15">
        <v>4</v>
      </c>
      <c r="M17" s="3">
        <v>10</v>
      </c>
      <c r="N17" s="15" t="str">
        <f>VLOOKUP(O17-L17,'Ark1'!$A$1:$B$4,2)</f>
        <v>I</v>
      </c>
      <c r="O17" s="4">
        <f>IF(M17&lt;'Ark2'!$D$6+1,'Ark2'!$A$6+1+L17,'Ark2'!$A$6+L17)</f>
        <v>5</v>
      </c>
      <c r="P17" s="29"/>
      <c r="Q17" s="29"/>
    </row>
    <row r="18" spans="2:17" ht="15" customHeight="1" thickBot="1" x14ac:dyDescent="0.35">
      <c r="B18" s="16">
        <v>13</v>
      </c>
      <c r="C18" s="15">
        <v>4</v>
      </c>
      <c r="D18" s="3">
        <v>2</v>
      </c>
      <c r="E18" s="15" t="str">
        <f>VLOOKUP(F18-C18,'Ark1'!$A$1:$B$4,2)</f>
        <v>II</v>
      </c>
      <c r="F18" s="4">
        <f>IF(D18&lt;'Ark2'!$D$6+1,'Ark2'!$A$6+1+C18,'Ark2'!$A$6+C18)</f>
        <v>6</v>
      </c>
      <c r="G18" s="29"/>
      <c r="H18" s="29"/>
      <c r="I18" s="5"/>
      <c r="J18" s="19" t="s">
        <v>15</v>
      </c>
      <c r="K18" s="16">
        <v>13</v>
      </c>
      <c r="L18" s="15">
        <v>4</v>
      </c>
      <c r="M18" s="3">
        <v>2</v>
      </c>
      <c r="N18" s="15" t="str">
        <f>VLOOKUP(O18-L18,'Ark1'!$A$1:$B$4,2)</f>
        <v>II</v>
      </c>
      <c r="O18" s="4">
        <f>IF(M18&lt;'Ark2'!$D$6+1,'Ark2'!$A$6+1+L18,'Ark2'!$A$6+L18)</f>
        <v>6</v>
      </c>
      <c r="P18" s="29"/>
      <c r="Q18" s="29"/>
    </row>
    <row r="19" spans="2:17" ht="15" customHeight="1" thickBot="1" x14ac:dyDescent="0.35">
      <c r="B19" s="16">
        <v>14</v>
      </c>
      <c r="C19" s="15">
        <v>4</v>
      </c>
      <c r="D19" s="3">
        <v>14</v>
      </c>
      <c r="E19" s="15" t="str">
        <f>VLOOKUP(F19-C19,'Ark1'!$A$1:$B$4,2)</f>
        <v>I</v>
      </c>
      <c r="F19" s="4">
        <f>IF(D19&lt;'Ark2'!$D$6+1,'Ark2'!$A$6+1+C19,'Ark2'!$A$6+C19)</f>
        <v>5</v>
      </c>
      <c r="G19" s="29"/>
      <c r="H19" s="29"/>
      <c r="I19" s="5"/>
      <c r="J19" s="19" t="s">
        <v>16</v>
      </c>
      <c r="K19" s="16">
        <v>14</v>
      </c>
      <c r="L19" s="15">
        <v>4</v>
      </c>
      <c r="M19" s="3">
        <v>14</v>
      </c>
      <c r="N19" s="15" t="str">
        <f>VLOOKUP(O19-L19,'Ark1'!$A$1:$B$4,2)</f>
        <v>I</v>
      </c>
      <c r="O19" s="4">
        <f>IF(M19&lt;'Ark2'!$D$6+1,'Ark2'!$A$6+1+L19,'Ark2'!$A$6+L19)</f>
        <v>5</v>
      </c>
      <c r="P19" s="29"/>
      <c r="Q19" s="29"/>
    </row>
    <row r="20" spans="2:17" ht="15" customHeight="1" thickBot="1" x14ac:dyDescent="0.35">
      <c r="B20" s="16">
        <v>15</v>
      </c>
      <c r="C20" s="15">
        <v>3</v>
      </c>
      <c r="D20" s="3">
        <v>18</v>
      </c>
      <c r="E20" s="15" t="str">
        <f>VLOOKUP(F20-C20,'Ark1'!$A$1:$B$4,2)</f>
        <v>I</v>
      </c>
      <c r="F20" s="4">
        <f>IF(D20&lt;'Ark2'!$D$6+1,'Ark2'!$A$6+1+C20,'Ark2'!$A$6+C20)</f>
        <v>4</v>
      </c>
      <c r="G20" s="29"/>
      <c r="H20" s="29"/>
      <c r="I20" s="5"/>
      <c r="J20" s="19" t="s">
        <v>17</v>
      </c>
      <c r="K20" s="16">
        <v>15</v>
      </c>
      <c r="L20" s="15">
        <v>3</v>
      </c>
      <c r="M20" s="3">
        <v>18</v>
      </c>
      <c r="N20" s="15" t="str">
        <f>VLOOKUP(O20-L20,'Ark1'!$A$1:$B$4,2)</f>
        <v>I</v>
      </c>
      <c r="O20" s="4">
        <f>IF(M20&lt;'Ark2'!$D$6+1,'Ark2'!$A$6+1+L20,'Ark2'!$A$6+L20)</f>
        <v>4</v>
      </c>
      <c r="P20" s="29"/>
      <c r="Q20" s="29"/>
    </row>
    <row r="21" spans="2:17" ht="15" customHeight="1" thickBot="1" x14ac:dyDescent="0.35">
      <c r="B21" s="16">
        <v>16</v>
      </c>
      <c r="C21" s="15">
        <v>4</v>
      </c>
      <c r="D21" s="3">
        <v>8</v>
      </c>
      <c r="E21" s="15" t="str">
        <f>VLOOKUP(F21-C21,'Ark1'!$A$1:$B$4,2)</f>
        <v>I</v>
      </c>
      <c r="F21" s="4">
        <f>IF(D21&lt;'Ark2'!$D$6+1,'Ark2'!$A$6+1+C21,'Ark2'!$A$6+C21)</f>
        <v>5</v>
      </c>
      <c r="G21" s="29"/>
      <c r="H21" s="29"/>
      <c r="I21" s="5"/>
      <c r="J21" s="5"/>
      <c r="K21" s="16">
        <v>16</v>
      </c>
      <c r="L21" s="15">
        <v>4</v>
      </c>
      <c r="M21" s="3">
        <v>8</v>
      </c>
      <c r="N21" s="15" t="str">
        <f>VLOOKUP(O21-L21,'Ark1'!$A$1:$B$4,2)</f>
        <v>I</v>
      </c>
      <c r="O21" s="4">
        <f>IF(M21&lt;'Ark2'!$D$6+1,'Ark2'!$A$6+1+L21,'Ark2'!$A$6+L21)</f>
        <v>5</v>
      </c>
      <c r="P21" s="29"/>
      <c r="Q21" s="29"/>
    </row>
    <row r="22" spans="2:17" ht="15" customHeight="1" thickBot="1" x14ac:dyDescent="0.35">
      <c r="B22" s="16">
        <v>17</v>
      </c>
      <c r="C22" s="15">
        <v>4</v>
      </c>
      <c r="D22" s="3">
        <v>4</v>
      </c>
      <c r="E22" s="15" t="str">
        <f>VLOOKUP(F22-C22,'Ark1'!$A$1:$B$4,2)</f>
        <v>II</v>
      </c>
      <c r="F22" s="4">
        <f>IF(D22&lt;'Ark2'!$D$6+1,'Ark2'!$A$6+1+C22,'Ark2'!$A$6+C22)</f>
        <v>6</v>
      </c>
      <c r="G22" s="29"/>
      <c r="H22" s="29"/>
      <c r="I22" s="5"/>
      <c r="J22" s="5"/>
      <c r="K22" s="16">
        <v>17</v>
      </c>
      <c r="L22" s="15">
        <v>4</v>
      </c>
      <c r="M22" s="3">
        <v>4</v>
      </c>
      <c r="N22" s="15" t="str">
        <f>VLOOKUP(O22-L22,'Ark1'!$A$1:$B$4,2)</f>
        <v>II</v>
      </c>
      <c r="O22" s="4">
        <f>IF(M22&lt;'Ark2'!$D$6+1,'Ark2'!$A$6+1+L22,'Ark2'!$A$6+L22)</f>
        <v>6</v>
      </c>
      <c r="P22" s="29"/>
      <c r="Q22" s="29"/>
    </row>
    <row r="23" spans="2:17" ht="15" customHeight="1" thickBot="1" x14ac:dyDescent="0.35">
      <c r="B23" s="23">
        <v>18</v>
      </c>
      <c r="C23" s="24">
        <v>4</v>
      </c>
      <c r="D23" s="25">
        <v>12</v>
      </c>
      <c r="E23" s="15" t="str">
        <f>VLOOKUP(F23-C23,'Ark1'!$A$1:$B$4,2)</f>
        <v>I</v>
      </c>
      <c r="F23" s="26">
        <f>IF(D23&lt;'Ark2'!$D$6+1,'Ark2'!$A$6+1+C23,'Ark2'!$A$6+C23)</f>
        <v>5</v>
      </c>
      <c r="G23" s="29"/>
      <c r="H23" s="29"/>
      <c r="I23" s="5"/>
      <c r="J23" s="5"/>
      <c r="K23" s="23">
        <v>18</v>
      </c>
      <c r="L23" s="24">
        <v>4</v>
      </c>
      <c r="M23" s="25">
        <v>12</v>
      </c>
      <c r="N23" s="15" t="str">
        <f>VLOOKUP(O23-L23,'Ark1'!$A$1:$B$4,2)</f>
        <v>I</v>
      </c>
      <c r="O23" s="26">
        <f>IF(M23&lt;'Ark2'!$D$6+1,'Ark2'!$A$6+1+L23,'Ark2'!$A$6+L23)</f>
        <v>5</v>
      </c>
      <c r="P23" s="29"/>
      <c r="Q23" s="29"/>
    </row>
    <row r="24" spans="2:17" s="7" customFormat="1" ht="15" customHeight="1" thickBot="1" x14ac:dyDescent="0.35">
      <c r="B24" s="17" t="s">
        <v>18</v>
      </c>
      <c r="C24" s="18">
        <f>SUM(C15:C23)</f>
        <v>34</v>
      </c>
      <c r="D24" s="18"/>
      <c r="E24" s="28"/>
      <c r="F24" s="18">
        <f>SUM(F15:F23)</f>
        <v>46</v>
      </c>
      <c r="G24" s="29" t="str">
        <f>IF(SUM(G15:G23)&gt;1,SUM(G15:G23)," ")</f>
        <v xml:space="preserve"> </v>
      </c>
      <c r="H24" s="29" t="str">
        <f>IF(SUM(H15:H23)&gt;1,SUM(H15:H23)," ")</f>
        <v xml:space="preserve"> </v>
      </c>
      <c r="I24" s="4"/>
      <c r="J24" s="4"/>
      <c r="K24" s="17" t="s">
        <v>18</v>
      </c>
      <c r="L24" s="18">
        <f>SUM(L15:L23)</f>
        <v>34</v>
      </c>
      <c r="M24" s="18"/>
      <c r="N24" s="28"/>
      <c r="O24" s="18">
        <f>SUM(O15:O23)</f>
        <v>46</v>
      </c>
      <c r="P24" s="29" t="str">
        <f>IF(SUM(P15:P23)&gt;1,SUM(P15:P23)," ")</f>
        <v xml:space="preserve"> </v>
      </c>
      <c r="Q24" s="29" t="str">
        <f>IF(SUM(Q15:Q23)&gt;1,SUM(Q15:Q23)," ")</f>
        <v xml:space="preserve"> </v>
      </c>
    </row>
    <row r="25" spans="2:17" s="7" customFormat="1" ht="15" customHeight="1" x14ac:dyDescent="0.3">
      <c r="B25" s="3"/>
      <c r="C25" s="3"/>
      <c r="D25" s="3"/>
      <c r="E25" s="3"/>
      <c r="F25" s="3"/>
      <c r="G25" s="34"/>
      <c r="H25" s="34"/>
      <c r="I25" s="4"/>
      <c r="J25" s="4"/>
      <c r="K25" s="3"/>
      <c r="L25" s="3"/>
      <c r="M25" s="3"/>
      <c r="N25" s="3"/>
      <c r="O25" s="3"/>
      <c r="P25" s="34"/>
      <c r="Q25" s="34"/>
    </row>
    <row r="26" spans="2:17" ht="15" customHeight="1" thickBot="1" x14ac:dyDescent="0.3"/>
    <row r="27" spans="2:17" ht="15" customHeight="1" thickBot="1" x14ac:dyDescent="0.3">
      <c r="B27" s="21" t="s">
        <v>3</v>
      </c>
      <c r="C27" s="10" t="s">
        <v>4</v>
      </c>
      <c r="D27" s="10" t="s">
        <v>5</v>
      </c>
      <c r="E27" s="10"/>
      <c r="F27" s="10" t="s">
        <v>6</v>
      </c>
      <c r="G27" s="10" t="s">
        <v>7</v>
      </c>
      <c r="H27" s="10" t="s">
        <v>8</v>
      </c>
      <c r="K27" s="21" t="s">
        <v>3</v>
      </c>
      <c r="L27" s="10" t="s">
        <v>4</v>
      </c>
      <c r="M27" s="10" t="s">
        <v>5</v>
      </c>
      <c r="N27" s="10"/>
      <c r="O27" s="10" t="s">
        <v>6</v>
      </c>
      <c r="P27" s="10" t="s">
        <v>7</v>
      </c>
      <c r="Q27" s="10" t="s">
        <v>8</v>
      </c>
    </row>
    <row r="28" spans="2:17" ht="15" customHeight="1" thickBot="1" x14ac:dyDescent="0.35">
      <c r="B28" s="14">
        <v>1</v>
      </c>
      <c r="C28" s="15">
        <v>5</v>
      </c>
      <c r="D28" s="15">
        <v>5</v>
      </c>
      <c r="E28" s="15" t="str">
        <f>VLOOKUP(F28-C28,'Ark1'!$A$1:$B$4,2)</f>
        <v>II</v>
      </c>
      <c r="F28" s="22">
        <f>IF(D28&lt;'Ark2'!$D$6+1,'Ark2'!$A$6+1+C28,'Ark2'!$A$6+C28)</f>
        <v>7</v>
      </c>
      <c r="G28" s="30"/>
      <c r="H28" s="30"/>
      <c r="K28" s="14">
        <v>1</v>
      </c>
      <c r="L28" s="15">
        <v>5</v>
      </c>
      <c r="M28" s="15">
        <v>5</v>
      </c>
      <c r="N28" s="15" t="str">
        <f>VLOOKUP(O28-L28,'Ark1'!$A$1:$B$4,2)</f>
        <v>II</v>
      </c>
      <c r="O28" s="22">
        <f>IF(M28&lt;'Ark2'!$D$6+1,'Ark2'!$A$6+1+L28,'Ark2'!$A$6+L28)</f>
        <v>7</v>
      </c>
      <c r="P28" s="30"/>
      <c r="Q28" s="30"/>
    </row>
    <row r="29" spans="2:17" ht="15" customHeight="1" thickBot="1" x14ac:dyDescent="0.35">
      <c r="B29" s="14">
        <v>2</v>
      </c>
      <c r="C29" s="15">
        <v>3</v>
      </c>
      <c r="D29" s="15">
        <v>15</v>
      </c>
      <c r="E29" s="15" t="str">
        <f>VLOOKUP(F29-C29,'Ark1'!$A$1:$B$4,2)</f>
        <v>I</v>
      </c>
      <c r="F29" s="22">
        <f>IF(D29&lt;'Ark2'!$D$6+1,'Ark2'!$A$6+1+C29,'Ark2'!$A$6+C29)</f>
        <v>4</v>
      </c>
      <c r="G29" s="29"/>
      <c r="H29" s="29"/>
      <c r="K29" s="14">
        <v>2</v>
      </c>
      <c r="L29" s="15">
        <v>3</v>
      </c>
      <c r="M29" s="15">
        <v>15</v>
      </c>
      <c r="N29" s="15" t="str">
        <f>VLOOKUP(O29-L29,'Ark1'!$A$1:$B$4,2)</f>
        <v>I</v>
      </c>
      <c r="O29" s="22">
        <f>IF(M29&lt;'Ark2'!$D$6+1,'Ark2'!$A$6+1+L29,'Ark2'!$A$6+L29)</f>
        <v>4</v>
      </c>
      <c r="P29" s="29"/>
      <c r="Q29" s="29"/>
    </row>
    <row r="30" spans="2:17" ht="15" customHeight="1" thickBot="1" x14ac:dyDescent="0.35">
      <c r="B30" s="14">
        <v>3</v>
      </c>
      <c r="C30" s="15">
        <v>4</v>
      </c>
      <c r="D30" s="15">
        <v>9</v>
      </c>
      <c r="E30" s="15" t="str">
        <f>VLOOKUP(F30-C30,'Ark1'!$A$1:$B$4,2)</f>
        <v>I</v>
      </c>
      <c r="F30" s="22">
        <f>IF(D30&lt;'Ark2'!$D$6+1,'Ark2'!$A$6+1+C30,'Ark2'!$A$6+C30)</f>
        <v>5</v>
      </c>
      <c r="G30" s="29"/>
      <c r="H30" s="29"/>
      <c r="K30" s="14">
        <v>3</v>
      </c>
      <c r="L30" s="15">
        <v>4</v>
      </c>
      <c r="M30" s="15">
        <v>9</v>
      </c>
      <c r="N30" s="15" t="str">
        <f>VLOOKUP(O30-L30,'Ark1'!$A$1:$B$4,2)</f>
        <v>I</v>
      </c>
      <c r="O30" s="22">
        <f>IF(M30&lt;'Ark2'!$D$6+1,'Ark2'!$A$6+1+L30,'Ark2'!$A$6+L30)</f>
        <v>5</v>
      </c>
      <c r="P30" s="29"/>
      <c r="Q30" s="29"/>
    </row>
    <row r="31" spans="2:17" ht="15" customHeight="1" thickBot="1" x14ac:dyDescent="0.35">
      <c r="B31" s="14">
        <v>4</v>
      </c>
      <c r="C31" s="15">
        <v>5</v>
      </c>
      <c r="D31" s="15">
        <v>1</v>
      </c>
      <c r="E31" s="15" t="str">
        <f>VLOOKUP(F31-C31,'Ark1'!$A$1:$B$4,2)</f>
        <v>II</v>
      </c>
      <c r="F31" s="22">
        <f>IF(D31&lt;'Ark2'!$D$6+1,'Ark2'!$A$6+1+C31,'Ark2'!$A$6+C31)</f>
        <v>7</v>
      </c>
      <c r="G31" s="29"/>
      <c r="H31" s="29"/>
      <c r="K31" s="14">
        <v>4</v>
      </c>
      <c r="L31" s="15">
        <v>5</v>
      </c>
      <c r="M31" s="15">
        <v>1</v>
      </c>
      <c r="N31" s="15" t="str">
        <f>VLOOKUP(O31-L31,'Ark1'!$A$1:$B$4,2)</f>
        <v>II</v>
      </c>
      <c r="O31" s="22">
        <f>IF(M31&lt;'Ark2'!$D$6+1,'Ark2'!$A$6+1+L31,'Ark2'!$A$6+L31)</f>
        <v>7</v>
      </c>
      <c r="P31" s="29"/>
      <c r="Q31" s="29"/>
    </row>
    <row r="32" spans="2:17" ht="15" customHeight="1" thickBot="1" x14ac:dyDescent="0.35">
      <c r="B32" s="14">
        <v>5</v>
      </c>
      <c r="C32" s="15">
        <v>4</v>
      </c>
      <c r="D32" s="15">
        <v>13</v>
      </c>
      <c r="E32" s="15" t="str">
        <f>VLOOKUP(F32-C32,'Ark1'!$A$1:$B$4,2)</f>
        <v>I</v>
      </c>
      <c r="F32" s="22">
        <f>IF(D32&lt;'Ark2'!$D$6+1,'Ark2'!$A$6+1+C32,'Ark2'!$A$6+C32)</f>
        <v>5</v>
      </c>
      <c r="G32" s="29"/>
      <c r="H32" s="29"/>
      <c r="K32" s="14">
        <v>5</v>
      </c>
      <c r="L32" s="15">
        <v>4</v>
      </c>
      <c r="M32" s="15">
        <v>13</v>
      </c>
      <c r="N32" s="15" t="str">
        <f>VLOOKUP(O32-L32,'Ark1'!$A$1:$B$4,2)</f>
        <v>I</v>
      </c>
      <c r="O32" s="22">
        <f>IF(M32&lt;'Ark2'!$D$6+1,'Ark2'!$A$6+1+L32,'Ark2'!$A$6+L32)</f>
        <v>5</v>
      </c>
      <c r="P32" s="29"/>
      <c r="Q32" s="29"/>
    </row>
    <row r="33" spans="2:17" ht="15" customHeight="1" thickBot="1" x14ac:dyDescent="0.35">
      <c r="B33" s="14">
        <v>6</v>
      </c>
      <c r="C33" s="15">
        <v>3</v>
      </c>
      <c r="D33" s="15">
        <v>17</v>
      </c>
      <c r="E33" s="15" t="str">
        <f>VLOOKUP(F33-C33,'Ark1'!$A$1:$B$4,2)</f>
        <v>I</v>
      </c>
      <c r="F33" s="22">
        <f>IF(D33&lt;'Ark2'!$D$6+1,'Ark2'!$A$6+1+C33,'Ark2'!$A$6+C33)</f>
        <v>4</v>
      </c>
      <c r="G33" s="29"/>
      <c r="H33" s="29"/>
      <c r="K33" s="14">
        <v>6</v>
      </c>
      <c r="L33" s="15">
        <v>3</v>
      </c>
      <c r="M33" s="15">
        <v>17</v>
      </c>
      <c r="N33" s="15" t="str">
        <f>VLOOKUP(O33-L33,'Ark1'!$A$1:$B$4,2)</f>
        <v>I</v>
      </c>
      <c r="O33" s="22">
        <f>IF(M33&lt;'Ark2'!$D$6+1,'Ark2'!$A$6+1+L33,'Ark2'!$A$6+L33)</f>
        <v>4</v>
      </c>
      <c r="P33" s="29"/>
      <c r="Q33" s="29"/>
    </row>
    <row r="34" spans="2:17" ht="15" customHeight="1" thickBot="1" x14ac:dyDescent="0.35">
      <c r="B34" s="14">
        <v>7</v>
      </c>
      <c r="C34" s="15">
        <v>4</v>
      </c>
      <c r="D34" s="15">
        <v>7</v>
      </c>
      <c r="E34" s="15" t="str">
        <f>VLOOKUP(F34-C34,'Ark1'!$A$1:$B$4,2)</f>
        <v>II</v>
      </c>
      <c r="F34" s="22">
        <f>IF(D34&lt;'Ark2'!$D$6+1,'Ark2'!$A$6+1+C34,'Ark2'!$A$6+C34)</f>
        <v>6</v>
      </c>
      <c r="G34" s="29"/>
      <c r="H34" s="29"/>
      <c r="K34" s="14">
        <v>7</v>
      </c>
      <c r="L34" s="15">
        <v>4</v>
      </c>
      <c r="M34" s="15">
        <v>7</v>
      </c>
      <c r="N34" s="15" t="str">
        <f>VLOOKUP(O34-L34,'Ark1'!$A$1:$B$4,2)</f>
        <v>II</v>
      </c>
      <c r="O34" s="22">
        <f>IF(M34&lt;'Ark2'!$D$6+1,'Ark2'!$A$6+1+L34,'Ark2'!$A$6+L34)</f>
        <v>6</v>
      </c>
      <c r="P34" s="29"/>
      <c r="Q34" s="29"/>
    </row>
    <row r="35" spans="2:17" ht="15" customHeight="1" thickBot="1" x14ac:dyDescent="0.35">
      <c r="B35" s="14">
        <v>8</v>
      </c>
      <c r="C35" s="15">
        <v>4</v>
      </c>
      <c r="D35" s="15">
        <v>3</v>
      </c>
      <c r="E35" s="15" t="str">
        <f>VLOOKUP(F35-C35,'Ark1'!$A$1:$B$4,2)</f>
        <v>II</v>
      </c>
      <c r="F35" s="22">
        <f>IF(D35&lt;'Ark2'!$D$6+1,'Ark2'!$A$6+1+C35,'Ark2'!$A$6+C35)</f>
        <v>6</v>
      </c>
      <c r="G35" s="29"/>
      <c r="H35" s="29"/>
      <c r="K35" s="14">
        <v>8</v>
      </c>
      <c r="L35" s="15">
        <v>4</v>
      </c>
      <c r="M35" s="15">
        <v>3</v>
      </c>
      <c r="N35" s="15" t="str">
        <f>VLOOKUP(O35-L35,'Ark1'!$A$1:$B$4,2)</f>
        <v>II</v>
      </c>
      <c r="O35" s="22">
        <f>IF(M35&lt;'Ark2'!$D$6+1,'Ark2'!$A$6+1+L35,'Ark2'!$A$6+L35)</f>
        <v>6</v>
      </c>
      <c r="P35" s="29"/>
      <c r="Q35" s="29"/>
    </row>
    <row r="36" spans="2:17" ht="15" customHeight="1" thickBot="1" x14ac:dyDescent="0.35">
      <c r="B36" s="14">
        <v>9</v>
      </c>
      <c r="C36" s="15">
        <v>4</v>
      </c>
      <c r="D36" s="15">
        <v>11</v>
      </c>
      <c r="E36" s="15" t="str">
        <f>VLOOKUP(F36-C36,'Ark1'!$A$1:$B$4,2)</f>
        <v>I</v>
      </c>
      <c r="F36" s="22">
        <f>IF(D36&lt;'Ark2'!$D$6+1,'Ark2'!$A$6+1+C36,'Ark2'!$A$6+C36)</f>
        <v>5</v>
      </c>
      <c r="G36" s="29"/>
      <c r="H36" s="29"/>
      <c r="K36" s="14">
        <v>9</v>
      </c>
      <c r="L36" s="15">
        <v>4</v>
      </c>
      <c r="M36" s="15">
        <v>11</v>
      </c>
      <c r="N36" s="15" t="str">
        <f>VLOOKUP(O36-L36,'Ark1'!$A$1:$B$4,2)</f>
        <v>I</v>
      </c>
      <c r="O36" s="22">
        <f>IF(M36&lt;'Ark2'!$D$6+1,'Ark2'!$A$6+1+L36,'Ark2'!$A$6+L36)</f>
        <v>5</v>
      </c>
      <c r="P36" s="29"/>
      <c r="Q36" s="29"/>
    </row>
    <row r="37" spans="2:17" ht="15" customHeight="1" thickBot="1" x14ac:dyDescent="0.3">
      <c r="B37" s="14" t="s">
        <v>13</v>
      </c>
      <c r="C37" s="15">
        <f>SUM(C28:C36)</f>
        <v>36</v>
      </c>
      <c r="D37" s="15"/>
      <c r="E37" s="15"/>
      <c r="F37" s="15">
        <f>SUM(F28:F36)</f>
        <v>49</v>
      </c>
      <c r="G37" s="31" t="str">
        <f>IF(SUM(G28:G36)&gt;1,SUM(G28:G36)," ")</f>
        <v xml:space="preserve"> </v>
      </c>
      <c r="H37" s="31" t="str">
        <f>IF(SUM(H28:H36)&gt;1,SUM(H28:H36)," ")</f>
        <v xml:space="preserve"> </v>
      </c>
      <c r="K37" s="14" t="s">
        <v>13</v>
      </c>
      <c r="L37" s="15">
        <f>SUM(L28:L36)</f>
        <v>36</v>
      </c>
      <c r="M37" s="15"/>
      <c r="N37" s="15"/>
      <c r="O37" s="15">
        <f>SUM(O28:O36)</f>
        <v>49</v>
      </c>
      <c r="P37" s="31" t="str">
        <f>IF(SUM(P28:P36)&gt;1,SUM(P28:P36)," ")</f>
        <v xml:space="preserve"> </v>
      </c>
      <c r="Q37" s="31" t="str">
        <f>IF(SUM(Q28:Q36)&gt;1,SUM(Q28:Q36)," ")</f>
        <v xml:space="preserve"> </v>
      </c>
    </row>
    <row r="38" spans="2:17" ht="15" customHeight="1" thickBot="1" x14ac:dyDescent="0.3">
      <c r="B38" s="10" t="s">
        <v>3</v>
      </c>
      <c r="C38" s="10" t="s">
        <v>4</v>
      </c>
      <c r="D38" s="10" t="s">
        <v>5</v>
      </c>
      <c r="E38" s="10"/>
      <c r="F38" s="10" t="s">
        <v>6</v>
      </c>
      <c r="G38" s="32" t="s">
        <v>7</v>
      </c>
      <c r="H38" s="32" t="s">
        <v>8</v>
      </c>
      <c r="K38" s="10" t="s">
        <v>3</v>
      </c>
      <c r="L38" s="10" t="s">
        <v>4</v>
      </c>
      <c r="M38" s="10" t="s">
        <v>5</v>
      </c>
      <c r="N38" s="10"/>
      <c r="O38" s="10" t="s">
        <v>6</v>
      </c>
      <c r="P38" s="32" t="s">
        <v>7</v>
      </c>
      <c r="Q38" s="32" t="s">
        <v>8</v>
      </c>
    </row>
    <row r="39" spans="2:17" ht="15" customHeight="1" thickBot="1" x14ac:dyDescent="0.35">
      <c r="B39" s="16">
        <v>10</v>
      </c>
      <c r="C39" s="15">
        <v>4</v>
      </c>
      <c r="D39" s="3">
        <v>6</v>
      </c>
      <c r="E39" s="15" t="str">
        <f>VLOOKUP(F39-C39,'Ark1'!$A$1:$B$4,2)</f>
        <v>II</v>
      </c>
      <c r="F39" s="4">
        <f>IF(D39&lt;'Ark2'!$D$6+1,'Ark2'!$A$6+1+C39,'Ark2'!$A$6+C39)</f>
        <v>6</v>
      </c>
      <c r="G39" s="30"/>
      <c r="H39" s="30"/>
      <c r="K39" s="16">
        <v>10</v>
      </c>
      <c r="L39" s="15">
        <v>4</v>
      </c>
      <c r="M39" s="3">
        <v>6</v>
      </c>
      <c r="N39" s="15" t="str">
        <f>VLOOKUP(O39-L39,'Ark1'!$A$1:$B$4,2)</f>
        <v>II</v>
      </c>
      <c r="O39" s="4">
        <f>IF(M39&lt;'Ark2'!$D$6+1,'Ark2'!$A$6+1+L39,'Ark2'!$A$6+L39)</f>
        <v>6</v>
      </c>
      <c r="P39" s="30"/>
      <c r="Q39" s="30"/>
    </row>
    <row r="40" spans="2:17" ht="15" customHeight="1" thickBot="1" x14ac:dyDescent="0.35">
      <c r="B40" s="16">
        <v>11</v>
      </c>
      <c r="C40" s="15">
        <v>3</v>
      </c>
      <c r="D40" s="3">
        <v>16</v>
      </c>
      <c r="E40" s="15" t="str">
        <f>VLOOKUP(F40-C40,'Ark1'!$A$1:$B$4,2)</f>
        <v>I</v>
      </c>
      <c r="F40" s="4">
        <f>IF(D40&lt;'Ark2'!$D$6+1,'Ark2'!$A$6+1+C40,'Ark2'!$A$6+C40)</f>
        <v>4</v>
      </c>
      <c r="G40" s="29"/>
      <c r="H40" s="29"/>
      <c r="K40" s="16">
        <v>11</v>
      </c>
      <c r="L40" s="15">
        <v>3</v>
      </c>
      <c r="M40" s="3">
        <v>16</v>
      </c>
      <c r="N40" s="15" t="str">
        <f>VLOOKUP(O40-L40,'Ark1'!$A$1:$B$4,2)</f>
        <v>I</v>
      </c>
      <c r="O40" s="4">
        <f>IF(M40&lt;'Ark2'!$D$6+1,'Ark2'!$A$6+1+L40,'Ark2'!$A$6+L40)</f>
        <v>4</v>
      </c>
      <c r="P40" s="29"/>
      <c r="Q40" s="29"/>
    </row>
    <row r="41" spans="2:17" ht="15" customHeight="1" thickBot="1" x14ac:dyDescent="0.35">
      <c r="B41" s="16">
        <v>12</v>
      </c>
      <c r="C41" s="15">
        <v>4</v>
      </c>
      <c r="D41" s="3">
        <v>10</v>
      </c>
      <c r="E41" s="15" t="str">
        <f>VLOOKUP(F41-C41,'Ark1'!$A$1:$B$4,2)</f>
        <v>I</v>
      </c>
      <c r="F41" s="4">
        <f>IF(D41&lt;'Ark2'!$D$6+1,'Ark2'!$A$6+1+C41,'Ark2'!$A$6+C41)</f>
        <v>5</v>
      </c>
      <c r="G41" s="29"/>
      <c r="H41" s="29"/>
      <c r="K41" s="16">
        <v>12</v>
      </c>
      <c r="L41" s="15">
        <v>4</v>
      </c>
      <c r="M41" s="3">
        <v>10</v>
      </c>
      <c r="N41" s="15" t="str">
        <f>VLOOKUP(O41-L41,'Ark1'!$A$1:$B$4,2)</f>
        <v>I</v>
      </c>
      <c r="O41" s="4">
        <f>IF(M41&lt;'Ark2'!$D$6+1,'Ark2'!$A$6+1+L41,'Ark2'!$A$6+L41)</f>
        <v>5</v>
      </c>
      <c r="P41" s="29"/>
      <c r="Q41" s="29"/>
    </row>
    <row r="42" spans="2:17" ht="15" customHeight="1" thickBot="1" x14ac:dyDescent="0.35">
      <c r="B42" s="16">
        <v>13</v>
      </c>
      <c r="C42" s="15">
        <v>4</v>
      </c>
      <c r="D42" s="3">
        <v>2</v>
      </c>
      <c r="E42" s="15" t="str">
        <f>VLOOKUP(F42-C42,'Ark1'!$A$1:$B$4,2)</f>
        <v>II</v>
      </c>
      <c r="F42" s="4">
        <f>IF(D42&lt;'Ark2'!$D$6+1,'Ark2'!$A$6+1+C42,'Ark2'!$A$6+C42)</f>
        <v>6</v>
      </c>
      <c r="G42" s="29"/>
      <c r="H42" s="29"/>
      <c r="K42" s="16">
        <v>13</v>
      </c>
      <c r="L42" s="15">
        <v>4</v>
      </c>
      <c r="M42" s="3">
        <v>2</v>
      </c>
      <c r="N42" s="15" t="str">
        <f>VLOOKUP(O42-L42,'Ark1'!$A$1:$B$4,2)</f>
        <v>II</v>
      </c>
      <c r="O42" s="4">
        <f>IF(M42&lt;'Ark2'!$D$6+1,'Ark2'!$A$6+1+L42,'Ark2'!$A$6+L42)</f>
        <v>6</v>
      </c>
      <c r="P42" s="29"/>
      <c r="Q42" s="29"/>
    </row>
    <row r="43" spans="2:17" ht="15" customHeight="1" thickBot="1" x14ac:dyDescent="0.35">
      <c r="B43" s="16">
        <v>14</v>
      </c>
      <c r="C43" s="15">
        <v>4</v>
      </c>
      <c r="D43" s="3">
        <v>14</v>
      </c>
      <c r="E43" s="15" t="str">
        <f>VLOOKUP(F43-C43,'Ark1'!$A$1:$B$4,2)</f>
        <v>I</v>
      </c>
      <c r="F43" s="4">
        <f>IF(D43&lt;'Ark2'!$D$6+1,'Ark2'!$A$6+1+C43,'Ark2'!$A$6+C43)</f>
        <v>5</v>
      </c>
      <c r="G43" s="29"/>
      <c r="H43" s="29"/>
      <c r="K43" s="16">
        <v>14</v>
      </c>
      <c r="L43" s="15">
        <v>4</v>
      </c>
      <c r="M43" s="3">
        <v>14</v>
      </c>
      <c r="N43" s="15" t="str">
        <f>VLOOKUP(O43-L43,'Ark1'!$A$1:$B$4,2)</f>
        <v>I</v>
      </c>
      <c r="O43" s="4">
        <f>IF(M43&lt;'Ark2'!$D$6+1,'Ark2'!$A$6+1+L43,'Ark2'!$A$6+L43)</f>
        <v>5</v>
      </c>
      <c r="P43" s="29"/>
      <c r="Q43" s="29"/>
    </row>
    <row r="44" spans="2:17" ht="15" customHeight="1" thickBot="1" x14ac:dyDescent="0.35">
      <c r="B44" s="16">
        <v>15</v>
      </c>
      <c r="C44" s="15">
        <v>3</v>
      </c>
      <c r="D44" s="3">
        <v>18</v>
      </c>
      <c r="E44" s="15" t="str">
        <f>VLOOKUP(F44-C44,'Ark1'!$A$1:$B$4,2)</f>
        <v>I</v>
      </c>
      <c r="F44" s="4">
        <f>IF(D44&lt;'Ark2'!$D$6+1,'Ark2'!$A$6+1+C44,'Ark2'!$A$6+C44)</f>
        <v>4</v>
      </c>
      <c r="G44" s="29"/>
      <c r="H44" s="29"/>
      <c r="K44" s="16">
        <v>15</v>
      </c>
      <c r="L44" s="15">
        <v>3</v>
      </c>
      <c r="M44" s="3">
        <v>18</v>
      </c>
      <c r="N44" s="15" t="str">
        <f>VLOOKUP(O44-L44,'Ark1'!$A$1:$B$4,2)</f>
        <v>I</v>
      </c>
      <c r="O44" s="4">
        <f>IF(M44&lt;'Ark2'!$D$6+1,'Ark2'!$A$6+1+L44,'Ark2'!$A$6+L44)</f>
        <v>4</v>
      </c>
      <c r="P44" s="29"/>
      <c r="Q44" s="29"/>
    </row>
    <row r="45" spans="2:17" ht="15" customHeight="1" thickBot="1" x14ac:dyDescent="0.35">
      <c r="B45" s="16">
        <v>16</v>
      </c>
      <c r="C45" s="15">
        <v>4</v>
      </c>
      <c r="D45" s="3">
        <v>8</v>
      </c>
      <c r="E45" s="15" t="str">
        <f>VLOOKUP(F45-C45,'Ark1'!$A$1:$B$4,2)</f>
        <v>I</v>
      </c>
      <c r="F45" s="4">
        <f>IF(D45&lt;'Ark2'!$D$6+1,'Ark2'!$A$6+1+C45,'Ark2'!$A$6+C45)</f>
        <v>5</v>
      </c>
      <c r="G45" s="29"/>
      <c r="H45" s="29"/>
      <c r="K45" s="16">
        <v>16</v>
      </c>
      <c r="L45" s="15">
        <v>4</v>
      </c>
      <c r="M45" s="3">
        <v>8</v>
      </c>
      <c r="N45" s="15" t="str">
        <f>VLOOKUP(O45-L45,'Ark1'!$A$1:$B$4,2)</f>
        <v>I</v>
      </c>
      <c r="O45" s="4">
        <f>IF(M45&lt;'Ark2'!$D$6+1,'Ark2'!$A$6+1+L45,'Ark2'!$A$6+L45)</f>
        <v>5</v>
      </c>
      <c r="P45" s="29"/>
      <c r="Q45" s="29"/>
    </row>
    <row r="46" spans="2:17" ht="15" customHeight="1" thickBot="1" x14ac:dyDescent="0.35">
      <c r="B46" s="16">
        <v>17</v>
      </c>
      <c r="C46" s="15">
        <v>4</v>
      </c>
      <c r="D46" s="3">
        <v>4</v>
      </c>
      <c r="E46" s="15" t="str">
        <f>VLOOKUP(F46-C46,'Ark1'!$A$1:$B$4,2)</f>
        <v>II</v>
      </c>
      <c r="F46" s="4">
        <f>IF(D46&lt;'Ark2'!$D$6+1,'Ark2'!$A$6+1+C46,'Ark2'!$A$6+C46)</f>
        <v>6</v>
      </c>
      <c r="G46" s="29"/>
      <c r="H46" s="29"/>
      <c r="K46" s="16">
        <v>17</v>
      </c>
      <c r="L46" s="15">
        <v>4</v>
      </c>
      <c r="M46" s="3">
        <v>4</v>
      </c>
      <c r="N46" s="15" t="str">
        <f>VLOOKUP(O46-L46,'Ark1'!$A$1:$B$4,2)</f>
        <v>II</v>
      </c>
      <c r="O46" s="4">
        <f>IF(M46&lt;'Ark2'!$D$6+1,'Ark2'!$A$6+1+L46,'Ark2'!$A$6+L46)</f>
        <v>6</v>
      </c>
      <c r="P46" s="29"/>
      <c r="Q46" s="29"/>
    </row>
    <row r="47" spans="2:17" ht="15" customHeight="1" thickBot="1" x14ac:dyDescent="0.35">
      <c r="B47" s="23">
        <v>18</v>
      </c>
      <c r="C47" s="24">
        <v>4</v>
      </c>
      <c r="D47" s="25">
        <v>12</v>
      </c>
      <c r="E47" s="15" t="str">
        <f>VLOOKUP(F47-C47,'Ark1'!$A$1:$B$4,2)</f>
        <v>I</v>
      </c>
      <c r="F47" s="26">
        <f>IF(D47&lt;'Ark2'!$D$6+1,'Ark2'!$A$6+1+C47,'Ark2'!$A$6+C47)</f>
        <v>5</v>
      </c>
      <c r="G47" s="29"/>
      <c r="H47" s="29"/>
      <c r="K47" s="23">
        <v>18</v>
      </c>
      <c r="L47" s="24">
        <v>4</v>
      </c>
      <c r="M47" s="25">
        <v>12</v>
      </c>
      <c r="N47" s="15" t="str">
        <f>VLOOKUP(O47-L47,'Ark1'!$A$1:$B$4,2)</f>
        <v>I</v>
      </c>
      <c r="O47" s="26">
        <f>IF(M47&lt;'Ark2'!$D$6+1,'Ark2'!$A$6+1+L47,'Ark2'!$A$6+L47)</f>
        <v>5</v>
      </c>
      <c r="P47" s="29"/>
      <c r="Q47" s="29"/>
    </row>
    <row r="48" spans="2:17" ht="15" customHeight="1" thickBot="1" x14ac:dyDescent="0.3">
      <c r="B48" s="17" t="s">
        <v>18</v>
      </c>
      <c r="C48" s="18">
        <f>SUM(C39:C47)</f>
        <v>34</v>
      </c>
      <c r="D48" s="18"/>
      <c r="E48" s="28"/>
      <c r="F48" s="18">
        <f>SUM(F39:F47)</f>
        <v>46</v>
      </c>
      <c r="G48" s="29" t="str">
        <f>IF(SUM(G39:G47)&gt;1,SUM(G39:G47)," ")</f>
        <v xml:space="preserve"> </v>
      </c>
      <c r="H48" s="29" t="str">
        <f>IF(SUM(H39:H47)&gt;1,SUM(H39:H47)," ")</f>
        <v xml:space="preserve"> </v>
      </c>
      <c r="K48" s="17" t="s">
        <v>18</v>
      </c>
      <c r="L48" s="18">
        <f>SUM(L39:L47)</f>
        <v>34</v>
      </c>
      <c r="M48" s="18"/>
      <c r="N48" s="28"/>
      <c r="O48" s="18">
        <f>SUM(O39:O47)</f>
        <v>46</v>
      </c>
      <c r="P48" s="29" t="str">
        <f>IF(SUM(P39:P47)&gt;1,SUM(P39:P47)," ")</f>
        <v xml:space="preserve"> </v>
      </c>
      <c r="Q48" s="29" t="str">
        <f>IF(SUM(Q39:Q47)&gt;1,SUM(Q39:Q47)," ")</f>
        <v xml:space="preserve"> </v>
      </c>
    </row>
  </sheetData>
  <phoneticPr fontId="4" type="noConversion"/>
  <pageMargins left="0.19685039370078741" right="0.74803149606299213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workbookViewId="0">
      <selection activeCell="E15" sqref="E15"/>
    </sheetView>
    <sheetView workbookViewId="1"/>
  </sheetViews>
  <sheetFormatPr defaultRowHeight="13.2" x14ac:dyDescent="0.25"/>
  <cols>
    <col min="1" max="1" width="9" customWidth="1"/>
  </cols>
  <sheetData>
    <row r="1" spans="1:8" x14ac:dyDescent="0.25">
      <c r="B1" t="s">
        <v>2</v>
      </c>
      <c r="C1" t="s">
        <v>19</v>
      </c>
      <c r="G1" s="8" t="s">
        <v>0</v>
      </c>
      <c r="H1">
        <v>1</v>
      </c>
    </row>
    <row r="2" spans="1:8" x14ac:dyDescent="0.25">
      <c r="B2">
        <f>Scorekort!H1</f>
        <v>25</v>
      </c>
      <c r="C2">
        <v>18</v>
      </c>
      <c r="G2" s="8" t="s">
        <v>20</v>
      </c>
      <c r="H2">
        <v>2</v>
      </c>
    </row>
    <row r="3" spans="1:8" x14ac:dyDescent="0.25">
      <c r="G3" s="8"/>
    </row>
    <row r="4" spans="1:8" x14ac:dyDescent="0.25">
      <c r="G4" s="8"/>
    </row>
    <row r="5" spans="1:8" x14ac:dyDescent="0.25">
      <c r="A5" t="s">
        <v>21</v>
      </c>
      <c r="D5" t="s">
        <v>22</v>
      </c>
      <c r="G5" s="8"/>
    </row>
    <row r="6" spans="1:8" x14ac:dyDescent="0.25">
      <c r="A6">
        <f>FLOOR(B2/C2,1)</f>
        <v>1</v>
      </c>
      <c r="D6">
        <f>B2-(C2*A6)</f>
        <v>7</v>
      </c>
      <c r="G6" s="8"/>
    </row>
  </sheetData>
  <phoneticPr fontId="4" type="noConversion"/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workbookViewId="0">
      <selection activeCell="C58" sqref="C58"/>
    </sheetView>
    <sheetView topLeftCell="A19" workbookViewId="1"/>
  </sheetViews>
  <sheetFormatPr defaultRowHeight="13.2" x14ac:dyDescent="0.25"/>
  <sheetData>
    <row r="1" spans="1:4" x14ac:dyDescent="0.25">
      <c r="A1">
        <v>2.4</v>
      </c>
      <c r="B1">
        <v>1</v>
      </c>
      <c r="C1">
        <v>1.4</v>
      </c>
      <c r="D1">
        <v>5</v>
      </c>
    </row>
    <row r="2" spans="1:4" x14ac:dyDescent="0.25">
      <c r="A2">
        <v>3.4</v>
      </c>
      <c r="B2">
        <v>2</v>
      </c>
      <c r="C2">
        <v>2.2999999999999998</v>
      </c>
      <c r="D2">
        <v>6</v>
      </c>
    </row>
    <row r="3" spans="1:4" x14ac:dyDescent="0.25">
      <c r="A3">
        <v>4.3</v>
      </c>
      <c r="B3">
        <v>3</v>
      </c>
      <c r="C3">
        <v>3.2</v>
      </c>
      <c r="D3">
        <v>7</v>
      </c>
    </row>
    <row r="4" spans="1:4" x14ac:dyDescent="0.25">
      <c r="A4">
        <v>5.2</v>
      </c>
      <c r="B4">
        <v>4</v>
      </c>
      <c r="C4">
        <v>4</v>
      </c>
      <c r="D4">
        <v>8</v>
      </c>
    </row>
    <row r="5" spans="1:4" x14ac:dyDescent="0.25">
      <c r="A5">
        <v>6.1</v>
      </c>
      <c r="B5">
        <v>5</v>
      </c>
      <c r="C5">
        <v>4.9000000000000004</v>
      </c>
      <c r="D5">
        <v>9</v>
      </c>
    </row>
    <row r="6" spans="1:4" x14ac:dyDescent="0.25">
      <c r="A6">
        <v>7</v>
      </c>
      <c r="B6">
        <v>6</v>
      </c>
      <c r="C6">
        <v>5.8</v>
      </c>
      <c r="D6">
        <v>10</v>
      </c>
    </row>
    <row r="7" spans="1:4" x14ac:dyDescent="0.25">
      <c r="A7">
        <v>8</v>
      </c>
      <c r="B7">
        <v>7</v>
      </c>
      <c r="C7">
        <v>6.7</v>
      </c>
      <c r="D7">
        <v>11</v>
      </c>
    </row>
    <row r="8" spans="1:4" x14ac:dyDescent="0.25">
      <c r="A8">
        <v>8.9</v>
      </c>
      <c r="B8">
        <v>8</v>
      </c>
      <c r="C8">
        <v>7.5</v>
      </c>
      <c r="D8">
        <v>12</v>
      </c>
    </row>
    <row r="9" spans="1:4" x14ac:dyDescent="0.25">
      <c r="A9">
        <v>9.8000000000000007</v>
      </c>
      <c r="B9">
        <v>9</v>
      </c>
      <c r="C9">
        <v>8.4</v>
      </c>
      <c r="D9">
        <v>13</v>
      </c>
    </row>
    <row r="10" spans="1:4" x14ac:dyDescent="0.25">
      <c r="A10">
        <v>10.7</v>
      </c>
      <c r="B10">
        <v>10</v>
      </c>
      <c r="C10">
        <v>9.3000000000000007</v>
      </c>
      <c r="D10">
        <v>14</v>
      </c>
    </row>
    <row r="11" spans="1:4" x14ac:dyDescent="0.25">
      <c r="A11">
        <v>11.6</v>
      </c>
      <c r="B11">
        <v>11</v>
      </c>
      <c r="C11">
        <v>10.1</v>
      </c>
      <c r="D11">
        <v>15</v>
      </c>
    </row>
    <row r="12" spans="1:4" x14ac:dyDescent="0.25">
      <c r="A12">
        <v>12.5</v>
      </c>
      <c r="B12">
        <v>12</v>
      </c>
      <c r="C12">
        <v>11</v>
      </c>
      <c r="D12">
        <v>16</v>
      </c>
    </row>
    <row r="13" spans="1:4" x14ac:dyDescent="0.25">
      <c r="A13">
        <v>13.5</v>
      </c>
      <c r="B13">
        <v>13</v>
      </c>
      <c r="C13">
        <v>11.9</v>
      </c>
      <c r="D13">
        <v>17</v>
      </c>
    </row>
    <row r="14" spans="1:4" x14ac:dyDescent="0.25">
      <c r="A14">
        <v>14.4</v>
      </c>
      <c r="B14">
        <v>14</v>
      </c>
      <c r="C14">
        <v>12.7</v>
      </c>
      <c r="D14">
        <v>18</v>
      </c>
    </row>
    <row r="15" spans="1:4" x14ac:dyDescent="0.25">
      <c r="A15">
        <v>15.3</v>
      </c>
      <c r="B15">
        <v>15</v>
      </c>
      <c r="C15">
        <v>13.6</v>
      </c>
      <c r="D15">
        <v>19</v>
      </c>
    </row>
    <row r="16" spans="1:4" x14ac:dyDescent="0.25">
      <c r="A16">
        <v>16.2</v>
      </c>
      <c r="B16">
        <v>16</v>
      </c>
      <c r="C16">
        <v>14.5</v>
      </c>
      <c r="D16">
        <v>20</v>
      </c>
    </row>
    <row r="17" spans="1:4" x14ac:dyDescent="0.25">
      <c r="A17">
        <v>17.100000000000001</v>
      </c>
      <c r="B17">
        <v>17</v>
      </c>
      <c r="C17">
        <v>15.3</v>
      </c>
      <c r="D17">
        <v>21</v>
      </c>
    </row>
    <row r="18" spans="1:4" x14ac:dyDescent="0.25">
      <c r="A18">
        <v>18.100000000000001</v>
      </c>
      <c r="B18">
        <v>18</v>
      </c>
      <c r="C18">
        <v>16.2</v>
      </c>
      <c r="D18">
        <v>22</v>
      </c>
    </row>
    <row r="19" spans="1:4" x14ac:dyDescent="0.25">
      <c r="A19">
        <v>19</v>
      </c>
      <c r="B19">
        <v>19</v>
      </c>
      <c r="C19">
        <v>17.100000000000001</v>
      </c>
      <c r="D19">
        <v>23</v>
      </c>
    </row>
    <row r="20" spans="1:4" x14ac:dyDescent="0.25">
      <c r="A20">
        <v>19.899999999999999</v>
      </c>
      <c r="B20">
        <v>20</v>
      </c>
      <c r="C20">
        <v>18</v>
      </c>
      <c r="D20">
        <v>24</v>
      </c>
    </row>
    <row r="21" spans="1:4" x14ac:dyDescent="0.25">
      <c r="A21">
        <v>20.8</v>
      </c>
      <c r="B21">
        <v>21</v>
      </c>
      <c r="C21">
        <v>18.8</v>
      </c>
      <c r="D21">
        <v>25</v>
      </c>
    </row>
    <row r="22" spans="1:4" x14ac:dyDescent="0.25">
      <c r="A22">
        <v>21.7</v>
      </c>
      <c r="B22">
        <v>22</v>
      </c>
      <c r="C22">
        <v>19.7</v>
      </c>
      <c r="D22">
        <v>26</v>
      </c>
    </row>
    <row r="23" spans="1:4" x14ac:dyDescent="0.25">
      <c r="A23">
        <v>22.6</v>
      </c>
      <c r="B23">
        <v>23</v>
      </c>
      <c r="C23">
        <v>20.6</v>
      </c>
      <c r="D23">
        <v>27</v>
      </c>
    </row>
    <row r="24" spans="1:4" x14ac:dyDescent="0.25">
      <c r="A24">
        <v>23.6</v>
      </c>
      <c r="B24">
        <v>24</v>
      </c>
      <c r="C24">
        <v>21.4</v>
      </c>
      <c r="D24">
        <v>28</v>
      </c>
    </row>
    <row r="25" spans="1:4" x14ac:dyDescent="0.25">
      <c r="A25">
        <v>24.5</v>
      </c>
      <c r="B25">
        <v>25</v>
      </c>
      <c r="C25">
        <v>22.3</v>
      </c>
      <c r="D25">
        <v>29</v>
      </c>
    </row>
    <row r="26" spans="1:4" x14ac:dyDescent="0.25">
      <c r="A26">
        <v>25.4</v>
      </c>
      <c r="B26">
        <v>26</v>
      </c>
      <c r="C26">
        <v>23.2</v>
      </c>
      <c r="D26">
        <v>30</v>
      </c>
    </row>
    <row r="27" spans="1:4" x14ac:dyDescent="0.25">
      <c r="A27">
        <v>26.3</v>
      </c>
      <c r="B27">
        <v>27</v>
      </c>
      <c r="C27">
        <v>24</v>
      </c>
      <c r="D27">
        <v>31</v>
      </c>
    </row>
    <row r="28" spans="1:4" x14ac:dyDescent="0.25">
      <c r="A28">
        <v>27.2</v>
      </c>
      <c r="B28">
        <v>28</v>
      </c>
      <c r="C28">
        <v>24.9</v>
      </c>
      <c r="D28">
        <v>32</v>
      </c>
    </row>
    <row r="29" spans="1:4" x14ac:dyDescent="0.25">
      <c r="A29">
        <v>28.2</v>
      </c>
      <c r="B29">
        <v>29</v>
      </c>
      <c r="C29">
        <v>25.8</v>
      </c>
      <c r="D29">
        <v>33</v>
      </c>
    </row>
    <row r="30" spans="1:4" x14ac:dyDescent="0.25">
      <c r="A30">
        <v>29.1</v>
      </c>
      <c r="B30">
        <v>30</v>
      </c>
      <c r="C30">
        <v>26.6</v>
      </c>
      <c r="D30">
        <v>34</v>
      </c>
    </row>
    <row r="31" spans="1:4" x14ac:dyDescent="0.25">
      <c r="A31">
        <v>30</v>
      </c>
      <c r="B31">
        <v>31</v>
      </c>
      <c r="C31">
        <v>27.5</v>
      </c>
      <c r="D31">
        <v>35</v>
      </c>
    </row>
    <row r="32" spans="1:4" x14ac:dyDescent="0.25">
      <c r="A32">
        <v>30.9</v>
      </c>
      <c r="B32">
        <v>32</v>
      </c>
      <c r="C32">
        <v>28.4</v>
      </c>
      <c r="D32">
        <v>36</v>
      </c>
    </row>
    <row r="33" spans="1:4" x14ac:dyDescent="0.25">
      <c r="A33">
        <v>31.8</v>
      </c>
      <c r="B33">
        <v>33</v>
      </c>
      <c r="C33">
        <v>29.3</v>
      </c>
      <c r="D33">
        <v>37</v>
      </c>
    </row>
    <row r="34" spans="1:4" x14ac:dyDescent="0.25">
      <c r="A34">
        <v>32.799999999999997</v>
      </c>
      <c r="B34">
        <v>34</v>
      </c>
      <c r="C34">
        <v>30.1</v>
      </c>
      <c r="D34">
        <v>38</v>
      </c>
    </row>
    <row r="35" spans="1:4" x14ac:dyDescent="0.25">
      <c r="A35">
        <v>33.700000000000003</v>
      </c>
      <c r="B35">
        <v>35</v>
      </c>
      <c r="C35">
        <v>31</v>
      </c>
      <c r="D35">
        <v>39</v>
      </c>
    </row>
    <row r="36" spans="1:4" x14ac:dyDescent="0.25">
      <c r="A36">
        <v>34.6</v>
      </c>
      <c r="B36">
        <v>36</v>
      </c>
      <c r="C36">
        <v>31.9</v>
      </c>
      <c r="D36">
        <v>40</v>
      </c>
    </row>
    <row r="37" spans="1:4" x14ac:dyDescent="0.25">
      <c r="A37">
        <v>35.5</v>
      </c>
      <c r="B37">
        <v>37</v>
      </c>
      <c r="C37">
        <v>32.700000000000003</v>
      </c>
      <c r="D37">
        <v>41</v>
      </c>
    </row>
    <row r="38" spans="1:4" x14ac:dyDescent="0.25">
      <c r="A38">
        <v>37</v>
      </c>
      <c r="B38">
        <v>38</v>
      </c>
      <c r="C38">
        <v>33.6</v>
      </c>
      <c r="D38">
        <v>42</v>
      </c>
    </row>
    <row r="39" spans="1:4" x14ac:dyDescent="0.25">
      <c r="A39">
        <v>38</v>
      </c>
      <c r="B39">
        <v>39</v>
      </c>
      <c r="C39">
        <v>34.5</v>
      </c>
      <c r="D39">
        <v>43</v>
      </c>
    </row>
    <row r="40" spans="1:4" x14ac:dyDescent="0.25">
      <c r="A40">
        <v>39</v>
      </c>
      <c r="B40">
        <v>40</v>
      </c>
      <c r="C40">
        <v>35.299999999999997</v>
      </c>
      <c r="D40">
        <v>44</v>
      </c>
    </row>
    <row r="41" spans="1:4" x14ac:dyDescent="0.25">
      <c r="A41">
        <v>40</v>
      </c>
      <c r="B41">
        <v>41</v>
      </c>
      <c r="C41">
        <v>37</v>
      </c>
      <c r="D41">
        <v>45</v>
      </c>
    </row>
    <row r="42" spans="1:4" x14ac:dyDescent="0.25">
      <c r="A42">
        <v>41</v>
      </c>
      <c r="B42">
        <v>42</v>
      </c>
      <c r="C42">
        <v>38</v>
      </c>
      <c r="D42">
        <v>46</v>
      </c>
    </row>
    <row r="43" spans="1:4" x14ac:dyDescent="0.25">
      <c r="A43">
        <v>42</v>
      </c>
      <c r="B43">
        <v>43</v>
      </c>
      <c r="C43">
        <v>39</v>
      </c>
      <c r="D43">
        <v>47</v>
      </c>
    </row>
    <row r="44" spans="1:4" x14ac:dyDescent="0.25">
      <c r="A44">
        <v>43</v>
      </c>
      <c r="B44">
        <v>44</v>
      </c>
      <c r="C44">
        <v>40</v>
      </c>
      <c r="D44">
        <v>48</v>
      </c>
    </row>
    <row r="45" spans="1:4" x14ac:dyDescent="0.25">
      <c r="A45">
        <v>44</v>
      </c>
      <c r="B45">
        <v>45</v>
      </c>
      <c r="C45">
        <v>41</v>
      </c>
      <c r="D45">
        <v>49</v>
      </c>
    </row>
    <row r="46" spans="1:4" x14ac:dyDescent="0.25">
      <c r="A46">
        <v>45</v>
      </c>
      <c r="B46">
        <v>46</v>
      </c>
      <c r="C46">
        <v>42</v>
      </c>
      <c r="D46">
        <v>50</v>
      </c>
    </row>
    <row r="47" spans="1:4" x14ac:dyDescent="0.25">
      <c r="A47">
        <v>46</v>
      </c>
      <c r="B47">
        <v>47</v>
      </c>
      <c r="C47">
        <v>43</v>
      </c>
      <c r="D47">
        <v>51</v>
      </c>
    </row>
    <row r="48" spans="1:4" x14ac:dyDescent="0.25">
      <c r="A48">
        <v>47</v>
      </c>
      <c r="B48">
        <v>48</v>
      </c>
      <c r="C48">
        <v>44</v>
      </c>
      <c r="D48">
        <v>52</v>
      </c>
    </row>
    <row r="49" spans="1:4" x14ac:dyDescent="0.25">
      <c r="A49">
        <v>48</v>
      </c>
      <c r="B49">
        <v>49</v>
      </c>
      <c r="C49">
        <v>45</v>
      </c>
      <c r="D49">
        <v>53</v>
      </c>
    </row>
    <row r="50" spans="1:4" x14ac:dyDescent="0.25">
      <c r="A50">
        <v>49</v>
      </c>
      <c r="B50">
        <v>50</v>
      </c>
      <c r="C50">
        <v>46</v>
      </c>
      <c r="D50">
        <v>54</v>
      </c>
    </row>
    <row r="51" spans="1:4" x14ac:dyDescent="0.25">
      <c r="A51">
        <v>50</v>
      </c>
      <c r="B51">
        <v>51</v>
      </c>
      <c r="C51">
        <v>47</v>
      </c>
      <c r="D51">
        <v>55</v>
      </c>
    </row>
    <row r="52" spans="1:4" x14ac:dyDescent="0.25">
      <c r="A52">
        <v>51</v>
      </c>
      <c r="B52">
        <v>52</v>
      </c>
      <c r="C52">
        <v>48</v>
      </c>
      <c r="D52">
        <v>56</v>
      </c>
    </row>
    <row r="53" spans="1:4" x14ac:dyDescent="0.25">
      <c r="A53">
        <v>52</v>
      </c>
      <c r="B53">
        <v>53</v>
      </c>
      <c r="C53">
        <v>49</v>
      </c>
      <c r="D53">
        <v>57</v>
      </c>
    </row>
    <row r="54" spans="1:4" x14ac:dyDescent="0.25">
      <c r="A54">
        <v>53</v>
      </c>
      <c r="B54">
        <v>54</v>
      </c>
      <c r="C54">
        <v>50</v>
      </c>
      <c r="D54">
        <v>58</v>
      </c>
    </row>
    <row r="55" spans="1:4" x14ac:dyDescent="0.25">
      <c r="A55">
        <v>54</v>
      </c>
      <c r="B55">
        <v>55</v>
      </c>
      <c r="C55">
        <v>51</v>
      </c>
      <c r="D55">
        <v>59</v>
      </c>
    </row>
    <row r="56" spans="1:4" x14ac:dyDescent="0.25">
      <c r="C56">
        <v>52</v>
      </c>
      <c r="D56">
        <v>60</v>
      </c>
    </row>
    <row r="57" spans="1:4" x14ac:dyDescent="0.25">
      <c r="C57">
        <v>53</v>
      </c>
      <c r="D57">
        <v>61</v>
      </c>
    </row>
    <row r="58" spans="1:4" x14ac:dyDescent="0.25">
      <c r="C58">
        <v>54</v>
      </c>
      <c r="D58">
        <v>62</v>
      </c>
    </row>
    <row r="61" spans="1:4" x14ac:dyDescent="0.25">
      <c r="A61" t="s">
        <v>23</v>
      </c>
      <c r="C61" t="s">
        <v>24</v>
      </c>
    </row>
  </sheetData>
  <phoneticPr fontId="4" type="noConversion"/>
  <pageMargins left="0.75" right="0.75" top="1" bottom="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workbookViewId="0">
      <selection activeCell="B4" sqref="B4"/>
    </sheetView>
    <sheetView workbookViewId="1"/>
  </sheetViews>
  <sheetFormatPr defaultRowHeight="13.2" x14ac:dyDescent="0.25"/>
  <sheetData>
    <row r="1" spans="1:2" x14ac:dyDescent="0.25">
      <c r="A1">
        <v>1</v>
      </c>
      <c r="B1" t="s">
        <v>25</v>
      </c>
    </row>
    <row r="2" spans="1:2" x14ac:dyDescent="0.25">
      <c r="A2">
        <v>2</v>
      </c>
      <c r="B2" t="s">
        <v>26</v>
      </c>
    </row>
    <row r="3" spans="1:2" x14ac:dyDescent="0.25">
      <c r="A3">
        <v>3</v>
      </c>
      <c r="B3" t="s">
        <v>27</v>
      </c>
    </row>
    <row r="4" spans="1:2" x14ac:dyDescent="0.25">
      <c r="A4">
        <v>4</v>
      </c>
      <c r="B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Scorekort</vt:lpstr>
      <vt:lpstr>Ark2</vt:lpstr>
      <vt:lpstr>Ark3</vt:lpstr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Hoberg</dc:creator>
  <cp:keywords/>
  <dc:description/>
  <cp:lastModifiedBy>Jens Møller (05028)</cp:lastModifiedBy>
  <cp:revision/>
  <dcterms:created xsi:type="dcterms:W3CDTF">2008-01-19T14:05:45Z</dcterms:created>
  <dcterms:modified xsi:type="dcterms:W3CDTF">2020-04-12T21:20:20Z</dcterms:modified>
  <cp:category/>
  <cp:contentStatus/>
</cp:coreProperties>
</file>